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Delphine\4 - Projets\251000266 Amphithéâtre Nantes\"/>
    </mc:Choice>
  </mc:AlternateContent>
  <xr:revisionPtr revIDLastSave="0" documentId="13_ncr:1_{6267B06C-F839-43D9-AC3A-8655B30E26D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le de calcul" sheetId="1" r:id="rId1"/>
    <sheet name="Exempl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40" i="4" l="1"/>
  <c r="B38" i="4"/>
  <c r="B33" i="4"/>
  <c r="B34" i="4" s="1"/>
  <c r="B35" i="4" s="1"/>
  <c r="B36" i="4" s="1"/>
  <c r="B25" i="4"/>
  <c r="B26" i="4" s="1"/>
  <c r="B27" i="4" s="1"/>
  <c r="B28" i="4" s="1"/>
  <c r="B17" i="4"/>
  <c r="B18" i="4" s="1"/>
  <c r="B19" i="4" s="1"/>
  <c r="B20" i="4" s="1"/>
  <c r="B38" i="1"/>
  <c r="B35" i="1"/>
  <c r="B33" i="1"/>
  <c r="B27" i="1"/>
  <c r="B26" i="1"/>
  <c r="B28" i="1" s="1"/>
  <c r="B18" i="1"/>
  <c r="B19" i="1" s="1"/>
  <c r="B25" i="1"/>
  <c r="B17" i="1"/>
  <c r="B34" i="1" l="1"/>
  <c r="B36" i="1" s="1"/>
  <c r="B20" i="1"/>
  <c r="B40" i="1" l="1"/>
</calcChain>
</file>

<file path=xl/sharedStrings.xml><?xml version="1.0" encoding="utf-8"?>
<sst xmlns="http://schemas.openxmlformats.org/spreadsheetml/2006/main" count="72" uniqueCount="32">
  <si>
    <t xml:space="preserve">Référence marché : </t>
  </si>
  <si>
    <t xml:space="preserve">Lot N° </t>
  </si>
  <si>
    <t xml:space="preserve">Indice utilisé : </t>
  </si>
  <si>
    <t>BT01</t>
  </si>
  <si>
    <t>Valeur V0 (février 2026)</t>
  </si>
  <si>
    <t xml:space="preserve">Coefficient de révision </t>
  </si>
  <si>
    <t>Montant initial du marché en  € HT (P0)</t>
  </si>
  <si>
    <t>Montant de la révision M1</t>
  </si>
  <si>
    <t>Mois 1 - M1</t>
  </si>
  <si>
    <t>Mois 2 - M2</t>
  </si>
  <si>
    <t>Mois 3 - M3</t>
  </si>
  <si>
    <t>Montant révisé des prestations</t>
  </si>
  <si>
    <t>Montant de la révision M2</t>
  </si>
  <si>
    <t>Montant de la révision M3</t>
  </si>
  <si>
    <t xml:space="preserve">Montant total de la révision </t>
  </si>
  <si>
    <t xml:space="preserve">Prix du marché révisé </t>
  </si>
  <si>
    <t xml:space="preserve">Objet du marché : </t>
  </si>
  <si>
    <t xml:space="preserve">Objet du lot : </t>
  </si>
  <si>
    <t>Travaux de réhabilitation de l'amphithéatre de Nantes</t>
  </si>
  <si>
    <t xml:space="preserve">Démolition - Gros œuvre </t>
  </si>
  <si>
    <t xml:space="preserve">Titulaire : </t>
  </si>
  <si>
    <t>REVISION - DEMANDE DE PAIEMENT FINALE</t>
  </si>
  <si>
    <t>Valeur indice publié au mois M1</t>
  </si>
  <si>
    <t>Valeur indice publié au mois M2</t>
  </si>
  <si>
    <t>Valeur indice publié au mois M3</t>
  </si>
  <si>
    <t>Compléter les cases sur fond orange</t>
  </si>
  <si>
    <t>Montant des prestations facturées (valeur initiale)</t>
  </si>
  <si>
    <t>Coefficient de révision arrondi au millième supérieur</t>
  </si>
  <si>
    <t>Montant des prestations facturées pour le mois M1 (valeur initiale)</t>
  </si>
  <si>
    <t>Montant des prestations facturées pour le mois M2 (valeur initiale)</t>
  </si>
  <si>
    <t>Montant des prestations facturées pour le mois M3 (valeur initiale)</t>
  </si>
  <si>
    <t>Montant initial du marché en € HT (P0)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</si>
</sst>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8" formatCode="0.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2" xfId="0" applyFont="1" applyFill="1" applyBorder="1"/>
    <xf numFmtId="17" fontId="2" fillId="2" borderId="3" xfId="0" applyNumberFormat="1" applyFont="1" applyFill="1" applyBorder="1"/>
    <xf numFmtId="0" fontId="0" fillId="0" borderId="4" xfId="0" applyBorder="1"/>
    <xf numFmtId="0" fontId="2" fillId="0" borderId="6" xfId="0" applyFont="1" applyBorder="1"/>
    <xf numFmtId="44" fontId="0" fillId="0" borderId="0" xfId="1" applyFont="1"/>
    <xf numFmtId="0" fontId="2" fillId="0" borderId="8" xfId="0" applyFont="1" applyBorder="1"/>
    <xf numFmtId="44" fontId="2" fillId="3" borderId="9" xfId="1" applyFont="1" applyFill="1" applyBorder="1"/>
    <xf numFmtId="0" fontId="2" fillId="0" borderId="10" xfId="0" applyFont="1" applyBorder="1"/>
    <xf numFmtId="0" fontId="2" fillId="0" borderId="12" xfId="0" applyFont="1" applyBorder="1"/>
    <xf numFmtId="0" fontId="0" fillId="0" borderId="11" xfId="0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2" fillId="0" borderId="0" xfId="0" applyFont="1" applyBorder="1"/>
    <xf numFmtId="44" fontId="0" fillId="0" borderId="0" xfId="1" applyFont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5" borderId="2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44" fontId="2" fillId="4" borderId="1" xfId="1" applyFont="1" applyFill="1" applyBorder="1" applyAlignment="1">
      <alignment horizontal="left"/>
    </xf>
    <xf numFmtId="44" fontId="0" fillId="4" borderId="5" xfId="1" applyFont="1" applyFill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44" fontId="0" fillId="0" borderId="5" xfId="1" applyFont="1" applyBorder="1" applyAlignment="1">
      <alignment horizontal="center"/>
    </xf>
    <xf numFmtId="44" fontId="5" fillId="0" borderId="0" xfId="0" applyNumberFormat="1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0"/>
  <sheetViews>
    <sheetView tabSelected="1" workbookViewId="0">
      <selection activeCell="F37" sqref="F37"/>
    </sheetView>
  </sheetViews>
  <sheetFormatPr baseColWidth="10" defaultColWidth="9.1796875" defaultRowHeight="14.5" x14ac:dyDescent="0.35"/>
  <cols>
    <col min="1" max="1" width="47.54296875" customWidth="1"/>
    <col min="2" max="2" width="18.54296875" customWidth="1"/>
    <col min="3" max="3" width="60" customWidth="1"/>
  </cols>
  <sheetData>
    <row r="1" spans="1:3" x14ac:dyDescent="0.35">
      <c r="A1" s="2" t="s">
        <v>0</v>
      </c>
      <c r="B1" s="23">
        <v>251000266</v>
      </c>
      <c r="C1" s="23"/>
    </row>
    <row r="2" spans="1:3" x14ac:dyDescent="0.35">
      <c r="A2" s="2" t="s">
        <v>16</v>
      </c>
      <c r="B2" s="27" t="s">
        <v>18</v>
      </c>
      <c r="C2" s="28"/>
    </row>
    <row r="3" spans="1:3" x14ac:dyDescent="0.35">
      <c r="A3" s="2" t="s">
        <v>1</v>
      </c>
      <c r="B3" s="23">
        <v>1</v>
      </c>
      <c r="C3" s="23"/>
    </row>
    <row r="4" spans="1:3" x14ac:dyDescent="0.35">
      <c r="A4" s="2" t="s">
        <v>17</v>
      </c>
      <c r="B4" s="23" t="s">
        <v>19</v>
      </c>
      <c r="C4" s="23"/>
    </row>
    <row r="5" spans="1:3" x14ac:dyDescent="0.35">
      <c r="A5" s="2" t="s">
        <v>20</v>
      </c>
      <c r="B5" s="29"/>
      <c r="C5" s="30"/>
    </row>
    <row r="6" spans="1:3" x14ac:dyDescent="0.35">
      <c r="A6" s="2" t="s">
        <v>6</v>
      </c>
      <c r="B6" s="31"/>
      <c r="C6" s="31"/>
    </row>
    <row r="7" spans="1:3" ht="15" thickBot="1" x14ac:dyDescent="0.4">
      <c r="B7" s="1"/>
    </row>
    <row r="8" spans="1:3" ht="15.5" x14ac:dyDescent="0.35">
      <c r="A8" s="24" t="s">
        <v>21</v>
      </c>
      <c r="B8" s="25"/>
      <c r="C8" s="26"/>
    </row>
    <row r="9" spans="1:3" ht="16" thickBot="1" x14ac:dyDescent="0.4">
      <c r="A9" s="20" t="s">
        <v>25</v>
      </c>
      <c r="B9" s="21"/>
      <c r="C9" s="22"/>
    </row>
    <row r="10" spans="1:3" ht="15" thickBot="1" x14ac:dyDescent="0.4">
      <c r="A10" s="1"/>
    </row>
    <row r="11" spans="1:3" x14ac:dyDescent="0.35">
      <c r="A11" s="10" t="s">
        <v>2</v>
      </c>
      <c r="B11" s="12" t="s">
        <v>3</v>
      </c>
    </row>
    <row r="12" spans="1:3" ht="15" thickBot="1" x14ac:dyDescent="0.4">
      <c r="A12" s="11" t="s">
        <v>4</v>
      </c>
      <c r="B12" s="13"/>
    </row>
    <row r="13" spans="1:3" ht="15" thickBot="1" x14ac:dyDescent="0.4"/>
    <row r="14" spans="1:3" x14ac:dyDescent="0.35">
      <c r="A14" s="3" t="s">
        <v>8</v>
      </c>
      <c r="B14" s="4">
        <v>46082</v>
      </c>
    </row>
    <row r="15" spans="1:3" x14ac:dyDescent="0.35">
      <c r="A15" s="5" t="s">
        <v>22</v>
      </c>
      <c r="B15" s="14"/>
    </row>
    <row r="16" spans="1:3" x14ac:dyDescent="0.35">
      <c r="A16" s="5" t="s">
        <v>26</v>
      </c>
      <c r="B16" s="32"/>
    </row>
    <row r="17" spans="1:2" x14ac:dyDescent="0.35">
      <c r="A17" s="5" t="s">
        <v>5</v>
      </c>
      <c r="B17" s="15" t="e">
        <f>0.15+(0.85*B15/B12)</f>
        <v>#DIV/0!</v>
      </c>
    </row>
    <row r="18" spans="1:2" x14ac:dyDescent="0.35">
      <c r="A18" s="5" t="s">
        <v>27</v>
      </c>
      <c r="B18" s="15" t="e">
        <f>ROUND(B17,3)</f>
        <v>#DIV/0!</v>
      </c>
    </row>
    <row r="19" spans="1:2" x14ac:dyDescent="0.35">
      <c r="A19" s="5" t="s">
        <v>11</v>
      </c>
      <c r="B19" s="34" t="e">
        <f>B16*B18</f>
        <v>#DIV/0!</v>
      </c>
    </row>
    <row r="20" spans="1:2" ht="15" thickBot="1" x14ac:dyDescent="0.4">
      <c r="A20" s="6" t="s">
        <v>7</v>
      </c>
      <c r="B20" s="16" t="e">
        <f>B19-B16</f>
        <v>#DIV/0!</v>
      </c>
    </row>
    <row r="21" spans="1:2" ht="15" thickBot="1" x14ac:dyDescent="0.4"/>
    <row r="22" spans="1:2" x14ac:dyDescent="0.35">
      <c r="A22" s="3" t="s">
        <v>9</v>
      </c>
      <c r="B22" s="4">
        <v>46113</v>
      </c>
    </row>
    <row r="23" spans="1:2" x14ac:dyDescent="0.35">
      <c r="A23" s="5" t="s">
        <v>23</v>
      </c>
      <c r="B23" s="14"/>
    </row>
    <row r="24" spans="1:2" x14ac:dyDescent="0.35">
      <c r="A24" s="5" t="s">
        <v>26</v>
      </c>
      <c r="B24" s="32"/>
    </row>
    <row r="25" spans="1:2" x14ac:dyDescent="0.35">
      <c r="A25" s="5" t="s">
        <v>5</v>
      </c>
      <c r="B25" s="17" t="e">
        <f>0.15+(0.85*B23/B12)</f>
        <v>#DIV/0!</v>
      </c>
    </row>
    <row r="26" spans="1:2" x14ac:dyDescent="0.35">
      <c r="A26" s="5" t="s">
        <v>27</v>
      </c>
      <c r="B26" s="15" t="e">
        <f>ROUND(B25,3)</f>
        <v>#DIV/0!</v>
      </c>
    </row>
    <row r="27" spans="1:2" x14ac:dyDescent="0.35">
      <c r="A27" s="5" t="s">
        <v>11</v>
      </c>
      <c r="B27" s="34" t="e">
        <f>B24*B26</f>
        <v>#DIV/0!</v>
      </c>
    </row>
    <row r="28" spans="1:2" ht="15" thickBot="1" x14ac:dyDescent="0.4">
      <c r="A28" s="6" t="s">
        <v>12</v>
      </c>
      <c r="B28" s="16" t="e">
        <f>B27-B24</f>
        <v>#DIV/0!</v>
      </c>
    </row>
    <row r="29" spans="1:2" ht="15" thickBot="1" x14ac:dyDescent="0.4">
      <c r="A29" s="18"/>
      <c r="B29" s="19"/>
    </row>
    <row r="30" spans="1:2" x14ac:dyDescent="0.35">
      <c r="A30" s="3" t="s">
        <v>10</v>
      </c>
      <c r="B30" s="4">
        <v>46143</v>
      </c>
    </row>
    <row r="31" spans="1:2" x14ac:dyDescent="0.35">
      <c r="A31" s="5" t="s">
        <v>24</v>
      </c>
      <c r="B31" s="14"/>
    </row>
    <row r="32" spans="1:2" x14ac:dyDescent="0.35">
      <c r="A32" s="5" t="s">
        <v>26</v>
      </c>
      <c r="B32" s="32"/>
    </row>
    <row r="33" spans="1:2" x14ac:dyDescent="0.35">
      <c r="A33" s="5" t="s">
        <v>5</v>
      </c>
      <c r="B33" s="15" t="e">
        <f>0.15+(0.85*B31/B12)</f>
        <v>#DIV/0!</v>
      </c>
    </row>
    <row r="34" spans="1:2" x14ac:dyDescent="0.35">
      <c r="A34" s="5" t="s">
        <v>27</v>
      </c>
      <c r="B34" s="15" t="e">
        <f>ROUND(B33,3)</f>
        <v>#DIV/0!</v>
      </c>
    </row>
    <row r="35" spans="1:2" x14ac:dyDescent="0.35">
      <c r="A35" s="5" t="s">
        <v>11</v>
      </c>
      <c r="B35" s="34" t="e">
        <f>B32*B34</f>
        <v>#DIV/0!</v>
      </c>
    </row>
    <row r="36" spans="1:2" ht="15" thickBot="1" x14ac:dyDescent="0.4">
      <c r="A36" s="6" t="s">
        <v>13</v>
      </c>
      <c r="B36" s="16" t="e">
        <f>B35-B32</f>
        <v>#DIV/0!</v>
      </c>
    </row>
    <row r="37" spans="1:2" ht="15" thickBot="1" x14ac:dyDescent="0.4">
      <c r="A37" s="18"/>
      <c r="B37" s="19"/>
    </row>
    <row r="38" spans="1:2" ht="15" thickBot="1" x14ac:dyDescent="0.4">
      <c r="A38" s="8" t="s">
        <v>14</v>
      </c>
      <c r="B38" s="9" t="e">
        <f>B20+B28+B36</f>
        <v>#DIV/0!</v>
      </c>
    </row>
    <row r="39" spans="1:2" ht="15" thickBot="1" x14ac:dyDescent="0.4">
      <c r="B39" s="7"/>
    </row>
    <row r="40" spans="1:2" ht="15" thickBot="1" x14ac:dyDescent="0.4">
      <c r="A40" s="8" t="s">
        <v>15</v>
      </c>
      <c r="B40" s="9" t="e">
        <f>B6+B38</f>
        <v>#DIV/0!</v>
      </c>
    </row>
  </sheetData>
  <mergeCells count="8">
    <mergeCell ref="A9:C9"/>
    <mergeCell ref="B4:C4"/>
    <mergeCell ref="B1:C1"/>
    <mergeCell ref="B3:C3"/>
    <mergeCell ref="B6:C6"/>
    <mergeCell ref="A8:C8"/>
    <mergeCell ref="B2:C2"/>
    <mergeCell ref="B5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2F94-C986-4F2F-9764-4D68FFBB6181}">
  <dimension ref="A1:C41"/>
  <sheetViews>
    <sheetView topLeftCell="A24" workbookViewId="0">
      <selection activeCell="C11" sqref="C11"/>
    </sheetView>
  </sheetViews>
  <sheetFormatPr baseColWidth="10" defaultColWidth="9.1796875" defaultRowHeight="14.5" x14ac:dyDescent="0.35"/>
  <cols>
    <col min="1" max="1" width="56.36328125" customWidth="1"/>
    <col min="2" max="2" width="18.54296875" customWidth="1"/>
    <col min="3" max="3" width="60" customWidth="1"/>
  </cols>
  <sheetData>
    <row r="1" spans="1:3" x14ac:dyDescent="0.35">
      <c r="A1" s="2" t="s">
        <v>0</v>
      </c>
      <c r="B1" s="23">
        <v>251000266</v>
      </c>
      <c r="C1" s="23"/>
    </row>
    <row r="2" spans="1:3" x14ac:dyDescent="0.35">
      <c r="A2" s="2" t="s">
        <v>16</v>
      </c>
      <c r="B2" s="27" t="s">
        <v>18</v>
      </c>
      <c r="C2" s="28"/>
    </row>
    <row r="3" spans="1:3" x14ac:dyDescent="0.35">
      <c r="A3" s="2" t="s">
        <v>1</v>
      </c>
      <c r="B3" s="23">
        <v>1</v>
      </c>
      <c r="C3" s="23"/>
    </row>
    <row r="4" spans="1:3" x14ac:dyDescent="0.35">
      <c r="A4" s="2" t="s">
        <v>17</v>
      </c>
      <c r="B4" s="23" t="s">
        <v>19</v>
      </c>
      <c r="C4" s="23"/>
    </row>
    <row r="5" spans="1:3" x14ac:dyDescent="0.35">
      <c r="A5" s="2" t="s">
        <v>20</v>
      </c>
      <c r="B5" s="29"/>
      <c r="C5" s="30"/>
    </row>
    <row r="6" spans="1:3" x14ac:dyDescent="0.35">
      <c r="A6" s="2" t="s">
        <v>31</v>
      </c>
      <c r="B6" s="31">
        <v>100000</v>
      </c>
      <c r="C6" s="31"/>
    </row>
    <row r="7" spans="1:3" ht="15" thickBot="1" x14ac:dyDescent="0.4">
      <c r="B7" s="1"/>
    </row>
    <row r="8" spans="1:3" ht="15.5" x14ac:dyDescent="0.35">
      <c r="A8" s="24" t="s">
        <v>21</v>
      </c>
      <c r="B8" s="25"/>
      <c r="C8" s="26"/>
    </row>
    <row r="9" spans="1:3" ht="16" thickBot="1" x14ac:dyDescent="0.4">
      <c r="A9" s="20" t="s">
        <v>25</v>
      </c>
      <c r="B9" s="21"/>
      <c r="C9" s="22"/>
    </row>
    <row r="10" spans="1:3" ht="15" thickBot="1" x14ac:dyDescent="0.4">
      <c r="A10" s="1"/>
    </row>
    <row r="11" spans="1:3" x14ac:dyDescent="0.35">
      <c r="A11" s="10" t="s">
        <v>2</v>
      </c>
      <c r="B11" s="12" t="s">
        <v>3</v>
      </c>
    </row>
    <row r="12" spans="1:3" ht="15" thickBot="1" x14ac:dyDescent="0.4">
      <c r="A12" s="11" t="s">
        <v>4</v>
      </c>
      <c r="B12" s="13">
        <v>100</v>
      </c>
    </row>
    <row r="13" spans="1:3" ht="15" thickBot="1" x14ac:dyDescent="0.4"/>
    <row r="14" spans="1:3" x14ac:dyDescent="0.35">
      <c r="A14" s="3" t="s">
        <v>8</v>
      </c>
      <c r="B14" s="4">
        <v>46082</v>
      </c>
    </row>
    <row r="15" spans="1:3" x14ac:dyDescent="0.35">
      <c r="A15" s="5" t="s">
        <v>22</v>
      </c>
      <c r="B15" s="14">
        <v>105</v>
      </c>
    </row>
    <row r="16" spans="1:3" x14ac:dyDescent="0.35">
      <c r="A16" s="5" t="s">
        <v>28</v>
      </c>
      <c r="B16" s="32">
        <v>40000</v>
      </c>
    </row>
    <row r="17" spans="1:2" x14ac:dyDescent="0.35">
      <c r="A17" s="5" t="s">
        <v>5</v>
      </c>
      <c r="B17" s="33">
        <f>0.15+(0.85*B15/B12)</f>
        <v>1.0425</v>
      </c>
    </row>
    <row r="18" spans="1:2" x14ac:dyDescent="0.35">
      <c r="A18" s="5" t="s">
        <v>27</v>
      </c>
      <c r="B18" s="15">
        <f>ROUND(B17,3)</f>
        <v>1.0429999999999999</v>
      </c>
    </row>
    <row r="19" spans="1:2" x14ac:dyDescent="0.35">
      <c r="A19" s="5" t="s">
        <v>11</v>
      </c>
      <c r="B19" s="34">
        <f>B16*B18</f>
        <v>41720</v>
      </c>
    </row>
    <row r="20" spans="1:2" ht="15" thickBot="1" x14ac:dyDescent="0.4">
      <c r="A20" s="6" t="s">
        <v>7</v>
      </c>
      <c r="B20" s="16">
        <f>B19-B16</f>
        <v>1720</v>
      </c>
    </row>
    <row r="21" spans="1:2" ht="15" thickBot="1" x14ac:dyDescent="0.4"/>
    <row r="22" spans="1:2" x14ac:dyDescent="0.35">
      <c r="A22" s="3" t="s">
        <v>9</v>
      </c>
      <c r="B22" s="4">
        <v>46113</v>
      </c>
    </row>
    <row r="23" spans="1:2" x14ac:dyDescent="0.35">
      <c r="A23" s="5" t="s">
        <v>23</v>
      </c>
      <c r="B23" s="14">
        <v>106</v>
      </c>
    </row>
    <row r="24" spans="1:2" x14ac:dyDescent="0.35">
      <c r="A24" s="5" t="s">
        <v>29</v>
      </c>
      <c r="B24" s="32">
        <v>20000</v>
      </c>
    </row>
    <row r="25" spans="1:2" x14ac:dyDescent="0.35">
      <c r="A25" s="5" t="s">
        <v>5</v>
      </c>
      <c r="B25" s="33">
        <f>0.15+(0.85*B23/B12)</f>
        <v>1.0509999999999999</v>
      </c>
    </row>
    <row r="26" spans="1:2" x14ac:dyDescent="0.35">
      <c r="A26" s="5" t="s">
        <v>27</v>
      </c>
      <c r="B26" s="15">
        <f>ROUND(B25,3)</f>
        <v>1.0509999999999999</v>
      </c>
    </row>
    <row r="27" spans="1:2" x14ac:dyDescent="0.35">
      <c r="A27" s="5" t="s">
        <v>11</v>
      </c>
      <c r="B27" s="34">
        <f>B24*B26</f>
        <v>21020</v>
      </c>
    </row>
    <row r="28" spans="1:2" ht="15" thickBot="1" x14ac:dyDescent="0.4">
      <c r="A28" s="6" t="s">
        <v>12</v>
      </c>
      <c r="B28" s="16">
        <f>B27-B24</f>
        <v>1020</v>
      </c>
    </row>
    <row r="29" spans="1:2" ht="15" thickBot="1" x14ac:dyDescent="0.4">
      <c r="A29" s="18"/>
      <c r="B29" s="19"/>
    </row>
    <row r="30" spans="1:2" x14ac:dyDescent="0.35">
      <c r="A30" s="3" t="s">
        <v>10</v>
      </c>
      <c r="B30" s="4">
        <v>46143</v>
      </c>
    </row>
    <row r="31" spans="1:2" x14ac:dyDescent="0.35">
      <c r="A31" s="5" t="s">
        <v>24</v>
      </c>
      <c r="B31" s="14">
        <v>107</v>
      </c>
    </row>
    <row r="32" spans="1:2" x14ac:dyDescent="0.35">
      <c r="A32" s="5" t="s">
        <v>30</v>
      </c>
      <c r="B32" s="32">
        <v>40000</v>
      </c>
    </row>
    <row r="33" spans="1:2" x14ac:dyDescent="0.35">
      <c r="A33" s="5" t="s">
        <v>5</v>
      </c>
      <c r="B33" s="33">
        <f>0.15+(0.85*B31/B12)</f>
        <v>1.0594999999999999</v>
      </c>
    </row>
    <row r="34" spans="1:2" x14ac:dyDescent="0.35">
      <c r="A34" s="5" t="s">
        <v>27</v>
      </c>
      <c r="B34" s="15">
        <f>ROUND(B33,3)</f>
        <v>1.06</v>
      </c>
    </row>
    <row r="35" spans="1:2" x14ac:dyDescent="0.35">
      <c r="A35" s="5" t="s">
        <v>11</v>
      </c>
      <c r="B35" s="34">
        <f>B32*B34</f>
        <v>42400</v>
      </c>
    </row>
    <row r="36" spans="1:2" ht="15" thickBot="1" x14ac:dyDescent="0.4">
      <c r="A36" s="6" t="s">
        <v>13</v>
      </c>
      <c r="B36" s="16">
        <f>B35-B32</f>
        <v>2400</v>
      </c>
    </row>
    <row r="37" spans="1:2" ht="15" thickBot="1" x14ac:dyDescent="0.4">
      <c r="A37" s="18"/>
      <c r="B37" s="19"/>
    </row>
    <row r="38" spans="1:2" ht="15" thickBot="1" x14ac:dyDescent="0.4">
      <c r="A38" s="8" t="s">
        <v>14</v>
      </c>
      <c r="B38" s="9">
        <f>B20+B28+B36</f>
        <v>5140</v>
      </c>
    </row>
    <row r="39" spans="1:2" ht="15" thickBot="1" x14ac:dyDescent="0.4">
      <c r="B39" s="7"/>
    </row>
    <row r="40" spans="1:2" ht="15" thickBot="1" x14ac:dyDescent="0.4">
      <c r="A40" s="8" t="s">
        <v>15</v>
      </c>
      <c r="B40" s="9">
        <f>B6+B38</f>
        <v>105140</v>
      </c>
    </row>
    <row r="41" spans="1:2" x14ac:dyDescent="0.35">
      <c r="B41" s="35"/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 de calcul</vt:lpstr>
      <vt:lpstr>Exemple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MORVAN</dc:creator>
  <cp:lastModifiedBy>Delphine MORVAN</cp:lastModifiedBy>
  <dcterms:created xsi:type="dcterms:W3CDTF">2015-06-05T18:19:34Z</dcterms:created>
  <dcterms:modified xsi:type="dcterms:W3CDTF">2025-12-12T13:59:36Z</dcterms:modified>
</cp:coreProperties>
</file>